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4" i="4" l="1"/>
  <c r="G74" i="4"/>
  <c r="F74" i="4"/>
  <c r="E74" i="4"/>
  <c r="D74" i="4"/>
  <c r="H72" i="4"/>
  <c r="H70" i="4"/>
  <c r="H68" i="4"/>
  <c r="H66" i="4"/>
  <c r="H64" i="4"/>
  <c r="H62" i="4"/>
  <c r="H60" i="4"/>
  <c r="E72" i="4"/>
  <c r="E70" i="4"/>
  <c r="E68" i="4"/>
  <c r="E66" i="4"/>
  <c r="E64" i="4"/>
  <c r="E62" i="4"/>
  <c r="E60" i="4"/>
  <c r="C74" i="4"/>
  <c r="H52" i="4"/>
  <c r="G52" i="4"/>
  <c r="F52" i="4"/>
  <c r="H50" i="4"/>
  <c r="H49" i="4"/>
  <c r="H48" i="4"/>
  <c r="H47" i="4"/>
  <c r="E52" i="4"/>
  <c r="E50" i="4"/>
  <c r="E49" i="4"/>
  <c r="E48" i="4"/>
  <c r="E47" i="4"/>
  <c r="D52" i="4"/>
  <c r="C5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H38" i="4" l="1"/>
  <c r="E3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6" i="5"/>
  <c r="H23" i="5"/>
  <c r="H22" i="5"/>
  <c r="H19" i="5"/>
  <c r="H14" i="5"/>
  <c r="H12" i="5"/>
  <c r="H10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H20" i="5" s="1"/>
  <c r="E19" i="5"/>
  <c r="E18" i="5"/>
  <c r="H18" i="5" s="1"/>
  <c r="E17" i="5"/>
  <c r="H17" i="5" s="1"/>
  <c r="E14" i="5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5" i="6"/>
  <c r="H74" i="6"/>
  <c r="H73" i="6"/>
  <c r="H72" i="6"/>
  <c r="H71" i="6"/>
  <c r="H67" i="6"/>
  <c r="H66" i="6"/>
  <c r="H64" i="6"/>
  <c r="H63" i="6"/>
  <c r="H62" i="6"/>
  <c r="H61" i="6"/>
  <c r="H60" i="6"/>
  <c r="H59" i="6"/>
  <c r="H58" i="6"/>
  <c r="H57" i="6"/>
  <c r="H56" i="6"/>
  <c r="H55" i="6"/>
  <c r="H52" i="6"/>
  <c r="H50" i="6"/>
  <c r="H49" i="6"/>
  <c r="H48" i="6"/>
  <c r="H47" i="6"/>
  <c r="H46" i="6"/>
  <c r="H45" i="6"/>
  <c r="H42" i="6"/>
  <c r="H41" i="6"/>
  <c r="H40" i="6"/>
  <c r="H39" i="6"/>
  <c r="H36" i="6"/>
  <c r="H35" i="6"/>
  <c r="H26" i="6"/>
  <c r="H25" i="6"/>
  <c r="H19" i="6"/>
  <c r="H18" i="6"/>
  <c r="H16" i="6"/>
  <c r="H12" i="6"/>
  <c r="H11" i="6"/>
  <c r="H9" i="6"/>
  <c r="E76" i="6"/>
  <c r="H76" i="6" s="1"/>
  <c r="E75" i="6"/>
  <c r="E74" i="6"/>
  <c r="E73" i="6"/>
  <c r="E72" i="6"/>
  <c r="E71" i="6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H51" i="6" s="1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H21" i="6" s="1"/>
  <c r="E20" i="6"/>
  <c r="H20" i="6" s="1"/>
  <c r="E19" i="6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25" i="5" l="1"/>
  <c r="C42" i="5"/>
  <c r="H16" i="5"/>
  <c r="G42" i="5"/>
  <c r="F42" i="5"/>
  <c r="E6" i="5"/>
  <c r="D42" i="5"/>
  <c r="H6" i="5"/>
  <c r="E16" i="8"/>
  <c r="H6" i="8"/>
  <c r="H16" i="8" s="1"/>
  <c r="E53" i="6"/>
  <c r="H53" i="6" s="1"/>
  <c r="E43" i="6"/>
  <c r="H43" i="6"/>
  <c r="E33" i="6"/>
  <c r="H33" i="6"/>
  <c r="E23" i="6"/>
  <c r="H23" i="6" s="1"/>
  <c r="E13" i="6"/>
  <c r="H13" i="6" s="1"/>
  <c r="D77" i="6"/>
  <c r="C77" i="6"/>
  <c r="F77" i="6"/>
  <c r="G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<sst xmlns="http://schemas.openxmlformats.org/spreadsheetml/2006/main" count="241" uniqueCount="168">
  <si>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</si>
  <si>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</si>
  <si>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</si>
  <si>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</si>
  <si>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</si>
  <si>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</si>
  <si>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</si>
  <si>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</si>
  <si>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</si>
  <si>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</si>
  <si>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</si>
  <si>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</si>
  <si>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</si>
  <si>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</si>
  <si>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</si>
  <si>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</si>
  <si>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</si>
  <si>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</si>
  <si>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</si>
  <si>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</si>
  <si>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</si>
  <si>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</si>
  <si>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</si>
  <si>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</si>
  <si>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</si>
  <si>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</si>
  <si>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</si>
  <si>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</si>
  <si>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</si>
  <si>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</si>
  <si>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</si>
  <si>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</si>
  <si>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</si>
  <si>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</si>
  <si>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</si>
  <si>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</si>
  <si>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</si>
  <si>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</si>
  <si>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</si>
  <si>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</si>
  <si>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</si>
  <si>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</si>
  <si>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</si>
  <si>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</si>
  <si>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</si>
  <si>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</si>
  <si>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</si>
  <si>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</si>
  <si>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</si>
  <si>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</si>
  <si>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</si>
  <si>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</si>
  <si>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</si>
  <si>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</si>
  <si>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</si>
  <si>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</si>
  <si>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</si>
  <si>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</si>
  <si>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</si>
  <si>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</si>
  <si>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</si>
  <si>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</si>
  <si>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</si>
  <si>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</si>
  <si>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</si>
  <si>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</si>
  <si>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</si>
  <si>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</si>
  <si>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</si>
  <si>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</si>
  <si>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</si>
  <si>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</si>
  <si>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</si>
  <si>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</si>
  <si>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</si>
  <si>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</si>
  <si>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</si>
  <si>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</si>
  <si>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</si>
  <si>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</si>
  <si>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</si>
  <si>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</si>
  <si>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</si>
  <si>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</si>
  <si>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</si>
  <si>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</si>
  <si>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</si>
  <si>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</si>
  <si>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</si>
  <si>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</si>
  <si>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</si>
  <si>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</si>
  <si>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</si>
  <si>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</si>
  <si>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</si>
  <si>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</si>
  <si>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</si>
  <si>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</si>
  <si>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</si>
  <si>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</si>
  <si>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</si>
  <si>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</si>
  <si>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</si>
  <si>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</si>
  <si>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</si>
  <si>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</si>
  <si>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</si>
  <si>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</si>
  <si>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</si>
  <si>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</si>
  <si>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</si>
  <si>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</si>
  <si>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</si>
  <si>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</si>
  <si>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</si>
  <si>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</si>
  <si>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</si>
  <si>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</si>
  <si>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</si>
  <si>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</si>
  <si>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</si>
  <si>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</si>
  <si>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</si>
  <si>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</si>
  <si>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</si>
  <si>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</si>
  <si>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</si>
  <si>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</si>
  <si>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MANUEL DOBLADO, GTO.
ESTADO ANALÍTICO DEL EJERCICIO DEL PRESUPUESTO DE EGRESOS
Clasificación por Objeto del Gasto (Capítulo y Concepto)
Del 1 de Enero al AL 30 DE JUNIO DEL 2018</t>
  </si>
  <si>
    <t>MUNICIPIO MANUEL DOBLADO, GTO.
ESTADO ANALÍTICO DEL EJERCICIO DEL PRESUPUESTO DE EGRESOS
Clasificación Económica (por Tipo de Gasto)
Del 1 de Enero al AL 30 DE JUNIO DEL 2018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</si>
  <si>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</si>
  <si>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</si>
  <si>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</si>
  <si>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</si>
  <si>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</si>
  <si>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</si>
  <si>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</si>
  <si>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</si>
  <si>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</si>
  <si>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</si>
  <si>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</si>
  <si>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</si>
  <si>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</si>
  <si>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</si>
  <si>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</si>
  <si>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</si>
  <si>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</si>
  <si>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</si>
  <si>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</si>
  <si>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</si>
  <si>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</si>
  <si>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</si>
  <si>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</si>
  <si>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</si>
  <si>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</si>
  <si>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</si>
  <si>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</si>
  <si>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</si>
  <si>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</si>
  <si>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MANUEL DOBLADO, GTO.
ESTADO ANALÍTICO DEL EJERCICIO DEL PRESUPUESTO DE EGRESOS
Clasificación Administrativa
Del 1 de Enero al AL 30 DE JUNIO DEL 2018</t>
  </si>
  <si>
    <t>Gobierno (Federal/Estatal/Municipal) de MUNICIPIO MANUEL DOBLADO, GTO.
Estado Analítico del Ejercicio del Presupuesto de Egresos
Clasificación Administrativa
Del 1 de Enero al AL 30 DE JUNIO DEL 2018</t>
  </si>
  <si>
    <t>Sector Paraestatal del Gobierno (Federal/Estatal/Municipal) de MUNICIPIO MANUEL DOBLADO, GTO.
Estado Analítico del Ejercicio del Presupuesto de Egresos
Clasificación Administrativa
Del 1 de Enero al AL 30 DE JUNIO DEL 2018</t>
  </si>
  <si>
    <t>MUNICIPIO MANUEL DOBLADO, GTO.
ESTADO ANALÍTICO DEL EJERCICIO DEL PRESUPUESTO DE EGRESOS
Clasificación Funcional (Finalidad y Función)
Del 1 de Enero al AL 30 DE JUNIO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</si>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</sst>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view="pageBreakPreview" topLeftCell="A43" zoomScale="60" zoomScaleNormal="100" workbookViewId="0">
      <selection activeCell="A78" sqref="A78:G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53645981</v>
      </c>
      <c r="D5" s="14">
        <f>SUM(D6:D12)</f>
        <v>56396</v>
      </c>
      <c r="E5" s="14">
        <f>C5+D5</f>
        <v>53702377</v>
      </c>
      <c r="F5" s="14">
        <f>SUM(F6:F12)</f>
        <v>22475177.850000001</v>
      </c>
      <c r="G5" s="14">
        <f>SUM(G6:G12)</f>
        <v>22220934.57</v>
      </c>
      <c r="H5" s="14">
        <f>E5-F5</f>
        <v>31227199.149999999</v>
      </c>
    </row>
    <row r="6" spans="1:8" x14ac:dyDescent="0.2">
      <c r="A6" s="49">
        <v>1100</v>
      </c>
      <c r="B6" s="11" t="s">
        <v>70</v>
      </c>
      <c r="C6" s="15">
        <v>30750653</v>
      </c>
      <c r="D6" s="15">
        <v>0</v>
      </c>
      <c r="E6" s="15">
        <f t="shared" ref="E6:E69" si="0">C6+D6</f>
        <v>30750653</v>
      </c>
      <c r="F6" s="15">
        <v>14313331.939999999</v>
      </c>
      <c r="G6" s="15">
        <v>14313331.939999999</v>
      </c>
      <c r="H6" s="15">
        <f t="shared" ref="H6:H69" si="1">E6-F6</f>
        <v>16437321.060000001</v>
      </c>
    </row>
    <row r="7" spans="1:8" x14ac:dyDescent="0.2">
      <c r="A7" s="49">
        <v>1200</v>
      </c>
      <c r="B7" s="11" t="s">
        <v>71</v>
      </c>
      <c r="C7" s="15">
        <v>2030974</v>
      </c>
      <c r="D7" s="15">
        <v>56396</v>
      </c>
      <c r="E7" s="15">
        <f t="shared" si="0"/>
        <v>2087370</v>
      </c>
      <c r="F7" s="15">
        <v>878909.99</v>
      </c>
      <c r="G7" s="15">
        <v>851909.99</v>
      </c>
      <c r="H7" s="15">
        <f t="shared" si="1"/>
        <v>1208460.01</v>
      </c>
    </row>
    <row r="8" spans="1:8" x14ac:dyDescent="0.2">
      <c r="A8" s="49">
        <v>1300</v>
      </c>
      <c r="B8" s="11" t="s">
        <v>72</v>
      </c>
      <c r="C8" s="15">
        <v>4505968</v>
      </c>
      <c r="D8" s="15">
        <v>0</v>
      </c>
      <c r="E8" s="15">
        <f t="shared" si="0"/>
        <v>4505968</v>
      </c>
      <c r="F8" s="15">
        <v>341543.48</v>
      </c>
      <c r="G8" s="15">
        <v>341543.48</v>
      </c>
      <c r="H8" s="15">
        <f t="shared" si="1"/>
        <v>4164424.52</v>
      </c>
    </row>
    <row r="9" spans="1:8" x14ac:dyDescent="0.2">
      <c r="A9" s="49">
        <v>1400</v>
      </c>
      <c r="B9" s="11" t="s">
        <v>35</v>
      </c>
      <c r="C9" s="15">
        <v>8050652</v>
      </c>
      <c r="D9" s="15">
        <v>0</v>
      </c>
      <c r="E9" s="15">
        <f t="shared" si="0"/>
        <v>8050652</v>
      </c>
      <c r="F9" s="15">
        <v>2285629.5099999998</v>
      </c>
      <c r="G9" s="15">
        <v>2164753.35</v>
      </c>
      <c r="H9" s="15">
        <f t="shared" si="1"/>
        <v>5765022.4900000002</v>
      </c>
    </row>
    <row r="10" spans="1:8" x14ac:dyDescent="0.2">
      <c r="A10" s="49">
        <v>1500</v>
      </c>
      <c r="B10" s="11" t="s">
        <v>73</v>
      </c>
      <c r="C10" s="15">
        <v>2105800</v>
      </c>
      <c r="D10" s="15">
        <v>0</v>
      </c>
      <c r="E10" s="15">
        <f t="shared" si="0"/>
        <v>2105800</v>
      </c>
      <c r="F10" s="15">
        <v>4655762.93</v>
      </c>
      <c r="G10" s="15">
        <v>4549395.8099999996</v>
      </c>
      <c r="H10" s="15">
        <f t="shared" si="1"/>
        <v>-2549962.9299999997</v>
      </c>
    </row>
    <row r="11" spans="1:8" x14ac:dyDescent="0.2">
      <c r="A11" s="49">
        <v>1600</v>
      </c>
      <c r="B11" s="11" t="s">
        <v>36</v>
      </c>
      <c r="C11" s="15">
        <v>6201934</v>
      </c>
      <c r="D11" s="15">
        <v>0</v>
      </c>
      <c r="E11" s="15">
        <f t="shared" si="0"/>
        <v>6201934</v>
      </c>
      <c r="F11" s="15">
        <v>0</v>
      </c>
      <c r="G11" s="15">
        <v>0</v>
      </c>
      <c r="H11" s="15">
        <f t="shared" si="1"/>
        <v>6201934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5696759</v>
      </c>
      <c r="D13" s="15">
        <f>SUM(D14:D22)</f>
        <v>-650252.65</v>
      </c>
      <c r="E13" s="15">
        <f t="shared" si="0"/>
        <v>5046506.3499999996</v>
      </c>
      <c r="F13" s="15">
        <f>SUM(F14:F22)</f>
        <v>8614001.2100000009</v>
      </c>
      <c r="G13" s="15">
        <f>SUM(G14:G22)</f>
        <v>138932.26999999999</v>
      </c>
      <c r="H13" s="15">
        <f t="shared" si="1"/>
        <v>-3567494.8600000013</v>
      </c>
    </row>
    <row r="14" spans="1:8" x14ac:dyDescent="0.2">
      <c r="A14" s="49">
        <v>2100</v>
      </c>
      <c r="B14" s="11" t="s">
        <v>75</v>
      </c>
      <c r="C14" s="15">
        <v>716379</v>
      </c>
      <c r="D14" s="15">
        <v>-60</v>
      </c>
      <c r="E14" s="15">
        <f t="shared" si="0"/>
        <v>716319</v>
      </c>
      <c r="F14" s="15">
        <v>341058.37</v>
      </c>
      <c r="G14" s="15">
        <v>19932.22</v>
      </c>
      <c r="H14" s="15">
        <f t="shared" si="1"/>
        <v>375260.63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0</v>
      </c>
      <c r="E15" s="15">
        <f t="shared" si="0"/>
        <v>0</v>
      </c>
      <c r="F15" s="15">
        <v>1457.98</v>
      </c>
      <c r="G15" s="15">
        <v>0</v>
      </c>
      <c r="H15" s="15">
        <f t="shared" si="1"/>
        <v>-1457.98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909548</v>
      </c>
      <c r="D17" s="15">
        <v>-38175</v>
      </c>
      <c r="E17" s="15">
        <f t="shared" si="0"/>
        <v>871373</v>
      </c>
      <c r="F17" s="15">
        <v>4271188.24</v>
      </c>
      <c r="G17" s="15">
        <v>8934.39</v>
      </c>
      <c r="H17" s="15">
        <f t="shared" si="1"/>
        <v>-3399815.24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0</v>
      </c>
      <c r="E18" s="15">
        <f t="shared" si="0"/>
        <v>28830</v>
      </c>
      <c r="F18" s="15">
        <v>1210</v>
      </c>
      <c r="G18" s="15">
        <v>0</v>
      </c>
      <c r="H18" s="15">
        <f t="shared" si="1"/>
        <v>27620</v>
      </c>
    </row>
    <row r="19" spans="1:8" x14ac:dyDescent="0.2">
      <c r="A19" s="49">
        <v>2600</v>
      </c>
      <c r="B19" s="11" t="s">
        <v>80</v>
      </c>
      <c r="C19" s="15">
        <v>3537902</v>
      </c>
      <c r="D19" s="15">
        <v>-741417.65</v>
      </c>
      <c r="E19" s="15">
        <f t="shared" si="0"/>
        <v>2796484.35</v>
      </c>
      <c r="F19" s="15">
        <v>3829241.32</v>
      </c>
      <c r="G19" s="15">
        <v>104469.51</v>
      </c>
      <c r="H19" s="15">
        <f t="shared" si="1"/>
        <v>-1032756.9699999997</v>
      </c>
    </row>
    <row r="20" spans="1:8" x14ac:dyDescent="0.2">
      <c r="A20" s="49">
        <v>2700</v>
      </c>
      <c r="B20" s="11" t="s">
        <v>81</v>
      </c>
      <c r="C20" s="15">
        <v>397400</v>
      </c>
      <c r="D20" s="15">
        <v>135000</v>
      </c>
      <c r="E20" s="15">
        <f t="shared" si="0"/>
        <v>532400</v>
      </c>
      <c r="F20" s="15">
        <v>136467.16</v>
      </c>
      <c r="G20" s="15">
        <v>0</v>
      </c>
      <c r="H20" s="15">
        <f t="shared" si="1"/>
        <v>395932.83999999997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0</v>
      </c>
      <c r="E21" s="15">
        <f t="shared" si="0"/>
        <v>800</v>
      </c>
      <c r="F21" s="15">
        <v>0</v>
      </c>
      <c r="G21" s="15">
        <v>0</v>
      </c>
      <c r="H21" s="15">
        <f t="shared" si="1"/>
        <v>800</v>
      </c>
    </row>
    <row r="22" spans="1:8" x14ac:dyDescent="0.2">
      <c r="A22" s="49">
        <v>2900</v>
      </c>
      <c r="B22" s="11" t="s">
        <v>83</v>
      </c>
      <c r="C22" s="15">
        <v>105900</v>
      </c>
      <c r="D22" s="15">
        <v>-5600</v>
      </c>
      <c r="E22" s="15">
        <f t="shared" si="0"/>
        <v>100300</v>
      </c>
      <c r="F22" s="15">
        <v>33378.14</v>
      </c>
      <c r="G22" s="15">
        <v>5596.15</v>
      </c>
      <c r="H22" s="15">
        <f t="shared" si="1"/>
        <v>66921.86</v>
      </c>
    </row>
    <row r="23" spans="1:8" x14ac:dyDescent="0.2">
      <c r="A23" s="48" t="s">
        <v>63</v>
      </c>
      <c r="B23" s="7"/>
      <c r="C23" s="15">
        <f>SUM(C24:C32)</f>
        <v>23806612</v>
      </c>
      <c r="D23" s="15">
        <f>SUM(D24:D32)</f>
        <v>2305347.7199999997</v>
      </c>
      <c r="E23" s="15">
        <f t="shared" si="0"/>
        <v>26111959.719999999</v>
      </c>
      <c r="F23" s="15">
        <f>SUM(F24:F32)</f>
        <v>17889005.52</v>
      </c>
      <c r="G23" s="15">
        <f>SUM(G24:G32)</f>
        <v>8793667.3300000001</v>
      </c>
      <c r="H23" s="15">
        <f t="shared" si="1"/>
        <v>8222954.1999999993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0</v>
      </c>
      <c r="E24" s="15">
        <f t="shared" si="0"/>
        <v>13488219</v>
      </c>
      <c r="F24" s="15">
        <v>6975219.0300000003</v>
      </c>
      <c r="G24" s="15">
        <v>5062789.9400000004</v>
      </c>
      <c r="H24" s="15">
        <f t="shared" si="1"/>
        <v>6512999.9699999997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5300</v>
      </c>
      <c r="E25" s="15">
        <f t="shared" si="0"/>
        <v>606740</v>
      </c>
      <c r="F25" s="15">
        <v>403712.4</v>
      </c>
      <c r="G25" s="15">
        <v>45029.22</v>
      </c>
      <c r="H25" s="15">
        <f t="shared" si="1"/>
        <v>203027.59999999998</v>
      </c>
    </row>
    <row r="26" spans="1:8" x14ac:dyDescent="0.2">
      <c r="A26" s="49">
        <v>3300</v>
      </c>
      <c r="B26" s="11" t="s">
        <v>86</v>
      </c>
      <c r="C26" s="15">
        <v>2578317</v>
      </c>
      <c r="D26" s="15">
        <v>765530.8</v>
      </c>
      <c r="E26" s="15">
        <f t="shared" si="0"/>
        <v>3343847.8</v>
      </c>
      <c r="F26" s="15">
        <v>1339777.45</v>
      </c>
      <c r="G26" s="15">
        <v>489748.36</v>
      </c>
      <c r="H26" s="15">
        <f t="shared" si="1"/>
        <v>2004070.3499999999</v>
      </c>
    </row>
    <row r="27" spans="1:8" x14ac:dyDescent="0.2">
      <c r="A27" s="49">
        <v>3400</v>
      </c>
      <c r="B27" s="11" t="s">
        <v>87</v>
      </c>
      <c r="C27" s="15">
        <v>615260</v>
      </c>
      <c r="D27" s="15">
        <v>-86200.02</v>
      </c>
      <c r="E27" s="15">
        <f t="shared" si="0"/>
        <v>529059.98</v>
      </c>
      <c r="F27" s="15">
        <v>368682.37</v>
      </c>
      <c r="G27" s="15">
        <v>331331.90999999997</v>
      </c>
      <c r="H27" s="15">
        <f t="shared" si="1"/>
        <v>160377.60999999999</v>
      </c>
    </row>
    <row r="28" spans="1:8" x14ac:dyDescent="0.2">
      <c r="A28" s="49">
        <v>3500</v>
      </c>
      <c r="B28" s="11" t="s">
        <v>88</v>
      </c>
      <c r="C28" s="15">
        <v>3335926</v>
      </c>
      <c r="D28" s="15">
        <v>1421237.1</v>
      </c>
      <c r="E28" s="15">
        <f t="shared" si="0"/>
        <v>4757163.0999999996</v>
      </c>
      <c r="F28" s="15">
        <v>5665883.3399999999</v>
      </c>
      <c r="G28" s="15">
        <v>2327389.9500000002</v>
      </c>
      <c r="H28" s="15">
        <f t="shared" si="1"/>
        <v>-908720.24000000022</v>
      </c>
    </row>
    <row r="29" spans="1:8" x14ac:dyDescent="0.2">
      <c r="A29" s="49">
        <v>3600</v>
      </c>
      <c r="B29" s="11" t="s">
        <v>89</v>
      </c>
      <c r="C29" s="15">
        <v>677100</v>
      </c>
      <c r="D29" s="15">
        <v>0</v>
      </c>
      <c r="E29" s="15">
        <f t="shared" si="0"/>
        <v>677100</v>
      </c>
      <c r="F29" s="15">
        <v>375804.99</v>
      </c>
      <c r="G29" s="15">
        <v>38283.72</v>
      </c>
      <c r="H29" s="15">
        <f t="shared" si="1"/>
        <v>301295.01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0</v>
      </c>
      <c r="E30" s="15">
        <f t="shared" si="0"/>
        <v>258387</v>
      </c>
      <c r="F30" s="15">
        <v>83447.240000000005</v>
      </c>
      <c r="G30" s="15">
        <v>40519.24</v>
      </c>
      <c r="H30" s="15">
        <f t="shared" si="1"/>
        <v>174939.76</v>
      </c>
    </row>
    <row r="31" spans="1:8" x14ac:dyDescent="0.2">
      <c r="A31" s="49">
        <v>3800</v>
      </c>
      <c r="B31" s="11" t="s">
        <v>91</v>
      </c>
      <c r="C31" s="15">
        <v>1313520</v>
      </c>
      <c r="D31" s="15">
        <v>199479.84</v>
      </c>
      <c r="E31" s="15">
        <f t="shared" si="0"/>
        <v>1512999.84</v>
      </c>
      <c r="F31" s="15">
        <v>2368820.7000000002</v>
      </c>
      <c r="G31" s="15">
        <v>150916.99</v>
      </c>
      <c r="H31" s="15">
        <f t="shared" si="1"/>
        <v>-855820.8600000001</v>
      </c>
    </row>
    <row r="32" spans="1:8" x14ac:dyDescent="0.2">
      <c r="A32" s="49">
        <v>3900</v>
      </c>
      <c r="B32" s="11" t="s">
        <v>19</v>
      </c>
      <c r="C32" s="15">
        <v>938443</v>
      </c>
      <c r="D32" s="15">
        <v>0</v>
      </c>
      <c r="E32" s="15">
        <f t="shared" si="0"/>
        <v>938443</v>
      </c>
      <c r="F32" s="15">
        <v>307658</v>
      </c>
      <c r="G32" s="15">
        <v>307658</v>
      </c>
      <c r="H32" s="15">
        <f t="shared" si="1"/>
        <v>630785</v>
      </c>
    </row>
    <row r="33" spans="1:8" x14ac:dyDescent="0.2">
      <c r="A33" s="48" t="s">
        <v>64</v>
      </c>
      <c r="B33" s="7"/>
      <c r="C33" s="15">
        <f>SUM(C34:C42)</f>
        <v>9456026</v>
      </c>
      <c r="D33" s="15">
        <f>SUM(D34:D42)</f>
        <v>8761541.2200000007</v>
      </c>
      <c r="E33" s="15">
        <f t="shared" si="0"/>
        <v>18217567.219999999</v>
      </c>
      <c r="F33" s="15">
        <f>SUM(F34:F42)</f>
        <v>20375049.68</v>
      </c>
      <c r="G33" s="15">
        <f>SUM(G34:G42)</f>
        <v>8689563.5800000019</v>
      </c>
      <c r="H33" s="15">
        <f t="shared" si="1"/>
        <v>-2157482.4600000009</v>
      </c>
    </row>
    <row r="34" spans="1:8" x14ac:dyDescent="0.2">
      <c r="A34" s="49">
        <v>4100</v>
      </c>
      <c r="B34" s="11" t="s">
        <v>92</v>
      </c>
      <c r="C34" s="15">
        <v>5250000</v>
      </c>
      <c r="D34" s="15">
        <v>0</v>
      </c>
      <c r="E34" s="15">
        <f t="shared" si="0"/>
        <v>5250000</v>
      </c>
      <c r="F34" s="15">
        <v>2733000</v>
      </c>
      <c r="G34" s="15">
        <v>2733000</v>
      </c>
      <c r="H34" s="15">
        <f t="shared" si="1"/>
        <v>2517000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3975000</v>
      </c>
      <c r="D37" s="15">
        <v>8761541.2200000007</v>
      </c>
      <c r="E37" s="15">
        <f t="shared" si="0"/>
        <v>12736541.220000001</v>
      </c>
      <c r="F37" s="15">
        <v>17558104.039999999</v>
      </c>
      <c r="G37" s="15">
        <v>5872617.9400000004</v>
      </c>
      <c r="H37" s="15">
        <f t="shared" si="1"/>
        <v>-4821562.8199999984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0</v>
      </c>
      <c r="E38" s="15">
        <f t="shared" si="0"/>
        <v>231026</v>
      </c>
      <c r="F38" s="15">
        <v>83945.64</v>
      </c>
      <c r="G38" s="15">
        <v>83945.64</v>
      </c>
      <c r="H38" s="15">
        <f t="shared" si="1"/>
        <v>147080.35999999999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2687500</v>
      </c>
      <c r="D43" s="15">
        <f>SUM(D44:D52)</f>
        <v>1064262.1099999999</v>
      </c>
      <c r="E43" s="15">
        <f t="shared" si="0"/>
        <v>3751762.11</v>
      </c>
      <c r="F43" s="15">
        <f>SUM(F44:F52)</f>
        <v>2790228.83</v>
      </c>
      <c r="G43" s="15">
        <f>SUM(G44:G52)</f>
        <v>1030037.11</v>
      </c>
      <c r="H43" s="15">
        <f t="shared" si="1"/>
        <v>961533.2799999998</v>
      </c>
    </row>
    <row r="44" spans="1:8" x14ac:dyDescent="0.2">
      <c r="A44" s="49">
        <v>5100</v>
      </c>
      <c r="B44" s="11" t="s">
        <v>99</v>
      </c>
      <c r="C44" s="15">
        <v>85500</v>
      </c>
      <c r="D44" s="15">
        <v>227686.1</v>
      </c>
      <c r="E44" s="15">
        <f t="shared" si="0"/>
        <v>313186.09999999998</v>
      </c>
      <c r="F44" s="15">
        <v>250434.6</v>
      </c>
      <c r="G44" s="15">
        <v>216611.1</v>
      </c>
      <c r="H44" s="15">
        <f t="shared" si="1"/>
        <v>62751.499999999971</v>
      </c>
    </row>
    <row r="45" spans="1:8" x14ac:dyDescent="0.2">
      <c r="A45" s="49">
        <v>5200</v>
      </c>
      <c r="B45" s="11" t="s">
        <v>100</v>
      </c>
      <c r="C45" s="15">
        <v>17000</v>
      </c>
      <c r="D45" s="15">
        <v>23150</v>
      </c>
      <c r="E45" s="15">
        <f t="shared" si="0"/>
        <v>40150</v>
      </c>
      <c r="F45" s="15">
        <v>23150</v>
      </c>
      <c r="G45" s="15">
        <v>0</v>
      </c>
      <c r="H45" s="15">
        <f t="shared" si="1"/>
        <v>17000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188182.79</v>
      </c>
      <c r="E46" s="15">
        <f t="shared" si="0"/>
        <v>188182.79</v>
      </c>
      <c r="F46" s="15">
        <v>196737.79</v>
      </c>
      <c r="G46" s="15">
        <v>188182.79</v>
      </c>
      <c r="H46" s="15">
        <f t="shared" si="1"/>
        <v>-8555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85000</v>
      </c>
      <c r="D49" s="15">
        <v>625243.22</v>
      </c>
      <c r="E49" s="15">
        <f t="shared" si="0"/>
        <v>710243.22</v>
      </c>
      <c r="F49" s="15">
        <v>653239.81999999995</v>
      </c>
      <c r="G49" s="15">
        <v>625243.22</v>
      </c>
      <c r="H49" s="15">
        <f t="shared" si="1"/>
        <v>57003.400000000023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2500000</v>
      </c>
      <c r="D51" s="15">
        <v>0</v>
      </c>
      <c r="E51" s="15">
        <f t="shared" si="0"/>
        <v>2500000</v>
      </c>
      <c r="F51" s="15">
        <v>1666666.62</v>
      </c>
      <c r="G51" s="15">
        <v>0</v>
      </c>
      <c r="H51" s="15">
        <f t="shared" si="1"/>
        <v>833333.37999999989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48723437</v>
      </c>
      <c r="D53" s="15">
        <f>SUM(D54:D56)</f>
        <v>18653060.059999999</v>
      </c>
      <c r="E53" s="15">
        <f t="shared" si="0"/>
        <v>67376497.060000002</v>
      </c>
      <c r="F53" s="15">
        <f>SUM(F54:F56)</f>
        <v>18412286.34</v>
      </c>
      <c r="G53" s="15">
        <f>SUM(G54:G56)</f>
        <v>13647825.91</v>
      </c>
      <c r="H53" s="15">
        <f t="shared" si="1"/>
        <v>48964210.719999999</v>
      </c>
    </row>
    <row r="54" spans="1:8" x14ac:dyDescent="0.2">
      <c r="A54" s="49">
        <v>6100</v>
      </c>
      <c r="B54" s="11" t="s">
        <v>108</v>
      </c>
      <c r="C54" s="15">
        <v>38873437</v>
      </c>
      <c r="D54" s="15">
        <v>18653060.059999999</v>
      </c>
      <c r="E54" s="15">
        <f t="shared" si="0"/>
        <v>57526497.060000002</v>
      </c>
      <c r="F54" s="15">
        <v>18412286.34</v>
      </c>
      <c r="G54" s="15">
        <v>13647825.91</v>
      </c>
      <c r="H54" s="15">
        <f t="shared" si="1"/>
        <v>39114210.719999999</v>
      </c>
    </row>
    <row r="55" spans="1:8" x14ac:dyDescent="0.2">
      <c r="A55" s="49">
        <v>6200</v>
      </c>
      <c r="B55" s="11" t="s">
        <v>109</v>
      </c>
      <c r="C55" s="15">
        <v>9850000</v>
      </c>
      <c r="D55" s="15">
        <v>0</v>
      </c>
      <c r="E55" s="15">
        <f t="shared" si="0"/>
        <v>9850000</v>
      </c>
      <c r="F55" s="15">
        <v>0</v>
      </c>
      <c r="G55" s="15">
        <v>0</v>
      </c>
      <c r="H55" s="15">
        <f t="shared" si="1"/>
        <v>9850000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85000</v>
      </c>
      <c r="D65" s="15">
        <f>SUM(D66:D68)</f>
        <v>3536157.63</v>
      </c>
      <c r="E65" s="15">
        <f t="shared" si="0"/>
        <v>3621157.63</v>
      </c>
      <c r="F65" s="15">
        <f>SUM(F66:F68)</f>
        <v>3644157.63</v>
      </c>
      <c r="G65" s="15">
        <f>SUM(G66:G68)</f>
        <v>3644157.63</v>
      </c>
      <c r="H65" s="15">
        <f t="shared" si="1"/>
        <v>-23000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85000</v>
      </c>
      <c r="D68" s="15">
        <v>3536157.63</v>
      </c>
      <c r="E68" s="15">
        <f t="shared" si="0"/>
        <v>3621157.63</v>
      </c>
      <c r="F68" s="15">
        <v>3644157.63</v>
      </c>
      <c r="G68" s="15">
        <v>3644157.63</v>
      </c>
      <c r="H68" s="15">
        <f t="shared" si="1"/>
        <v>-23000</v>
      </c>
    </row>
    <row r="69" spans="1:8" x14ac:dyDescent="0.2">
      <c r="A69" s="48" t="s">
        <v>69</v>
      </c>
      <c r="B69" s="7"/>
      <c r="C69" s="15">
        <f>SUM(C70:C76)</f>
        <v>7387726</v>
      </c>
      <c r="D69" s="15">
        <f>SUM(D70:D76)</f>
        <v>0</v>
      </c>
      <c r="E69" s="15">
        <f t="shared" si="0"/>
        <v>7387726</v>
      </c>
      <c r="F69" s="15">
        <f>SUM(F70:F76)</f>
        <v>4292956.5</v>
      </c>
      <c r="G69" s="15">
        <f>SUM(G70:G76)</f>
        <v>4292956.5</v>
      </c>
      <c r="H69" s="15">
        <f t="shared" si="1"/>
        <v>3094769.5</v>
      </c>
    </row>
    <row r="70" spans="1:8" x14ac:dyDescent="0.2">
      <c r="A70" s="49">
        <v>9100</v>
      </c>
      <c r="B70" s="11" t="s">
        <v>118</v>
      </c>
      <c r="C70" s="15">
        <v>5400000</v>
      </c>
      <c r="D70" s="15">
        <v>0</v>
      </c>
      <c r="E70" s="15">
        <f t="shared" ref="E70:E76" si="2">C70+D70</f>
        <v>5400000</v>
      </c>
      <c r="F70" s="15">
        <v>4200000</v>
      </c>
      <c r="G70" s="15">
        <v>4200000</v>
      </c>
      <c r="H70" s="15">
        <f t="shared" ref="H70:H76" si="3">E70-F70</f>
        <v>1200000</v>
      </c>
    </row>
    <row r="71" spans="1:8" x14ac:dyDescent="0.2">
      <c r="A71" s="49">
        <v>9200</v>
      </c>
      <c r="B71" s="11" t="s">
        <v>119</v>
      </c>
      <c r="C71" s="15">
        <v>1901044</v>
      </c>
      <c r="D71" s="15">
        <v>0</v>
      </c>
      <c r="E71" s="15">
        <f t="shared" si="2"/>
        <v>1901044</v>
      </c>
      <c r="F71" s="15">
        <v>92956.5</v>
      </c>
      <c r="G71" s="15">
        <v>92956.5</v>
      </c>
      <c r="H71" s="15">
        <f t="shared" si="3"/>
        <v>1808087.5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86682</v>
      </c>
      <c r="D76" s="16">
        <v>0</v>
      </c>
      <c r="E76" s="16">
        <f t="shared" si="2"/>
        <v>86682</v>
      </c>
      <c r="F76" s="16">
        <v>0</v>
      </c>
      <c r="G76" s="16">
        <v>0</v>
      </c>
      <c r="H76" s="16">
        <f t="shared" si="3"/>
        <v>86682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151489041</v>
      </c>
      <c r="D77" s="17">
        <f t="shared" si="4"/>
        <v>33726512.090000004</v>
      </c>
      <c r="E77" s="17">
        <f t="shared" si="4"/>
        <v>185215553.08999997</v>
      </c>
      <c r="F77" s="17">
        <f t="shared" si="4"/>
        <v>98492863.559999987</v>
      </c>
      <c r="G77" s="17">
        <f t="shared" si="4"/>
        <v>62458074.899999999</v>
      </c>
      <c r="H77" s="17">
        <f t="shared" si="4"/>
        <v>86722689.530000001</v>
      </c>
    </row>
    <row r="78" spans="1:8" x14ac:dyDescent="0.2">
      <c r="A78" s="66" t="s">
        <v>163</v>
      </c>
      <c r="B78" s="66"/>
      <c r="C78" s="66"/>
      <c r="D78" s="66"/>
      <c r="E78" s="66"/>
      <c r="F78" s="66"/>
      <c r="G78" s="66"/>
    </row>
    <row r="79" spans="1:8" x14ac:dyDescent="0.2">
      <c r="A79" s="52"/>
      <c r="B79" s="52"/>
      <c r="C79" s="53"/>
      <c r="D79" s="53"/>
      <c r="E79" s="53"/>
      <c r="F79" s="53"/>
      <c r="G79" s="53"/>
    </row>
    <row r="80" spans="1:8" x14ac:dyDescent="0.2">
      <c r="A80" s="52"/>
      <c r="B80" s="52"/>
      <c r="C80" s="53"/>
      <c r="D80" s="53"/>
      <c r="E80" s="53"/>
      <c r="F80" s="53"/>
      <c r="G80" s="53"/>
    </row>
    <row r="81" spans="1:7" x14ac:dyDescent="0.2">
      <c r="A81" s="52"/>
      <c r="B81" s="52"/>
      <c r="C81" s="53"/>
      <c r="D81" s="53"/>
      <c r="E81" s="53"/>
      <c r="F81" s="53"/>
      <c r="G81" s="53"/>
    </row>
    <row r="82" spans="1:7" x14ac:dyDescent="0.2">
      <c r="A82" s="52"/>
      <c r="B82" s="52"/>
      <c r="C82" s="53"/>
      <c r="D82" s="53"/>
      <c r="E82" s="53"/>
      <c r="F82" s="53"/>
      <c r="G82" s="53"/>
    </row>
    <row r="83" spans="1:7" x14ac:dyDescent="0.2">
      <c r="A83" s="52"/>
      <c r="B83" s="52"/>
      <c r="C83" s="53"/>
      <c r="D83" s="53"/>
      <c r="E83" s="53"/>
      <c r="F83" s="53"/>
      <c r="G83" s="53"/>
    </row>
    <row r="84" spans="1:7" x14ac:dyDescent="0.2">
      <c r="A84" s="52"/>
      <c r="B84" s="52"/>
      <c r="C84" s="53"/>
      <c r="D84" s="53"/>
      <c r="E84" s="53"/>
      <c r="F84" s="53"/>
      <c r="G84" s="53"/>
    </row>
    <row r="85" spans="1:7" ht="12.75" x14ac:dyDescent="0.2">
      <c r="A85" s="54" t="s">
        <v>164</v>
      </c>
      <c r="B85" s="52"/>
      <c r="C85" s="53"/>
      <c r="D85" s="53"/>
      <c r="E85" s="54" t="s">
        <v>165</v>
      </c>
      <c r="F85" s="53"/>
      <c r="G85" s="53"/>
    </row>
    <row r="86" spans="1:7" ht="12.75" x14ac:dyDescent="0.2">
      <c r="A86" s="54" t="s">
        <v>166</v>
      </c>
      <c r="B86" s="52"/>
      <c r="C86" s="53"/>
      <c r="D86" s="53"/>
      <c r="E86" s="54" t="s">
        <v>167</v>
      </c>
      <c r="F86" s="53"/>
      <c r="G86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G7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view="pageBreakPreview" zoomScale="60" zoomScaleNormal="100" workbookViewId="0">
      <selection activeCell="A17" sqref="A17:G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94275396</v>
      </c>
      <c r="D6" s="50">
        <v>10473032.289999999</v>
      </c>
      <c r="E6" s="50">
        <f>C6+D6</f>
        <v>104748428.28999999</v>
      </c>
      <c r="F6" s="50">
        <v>69362245.120000005</v>
      </c>
      <c r="G6" s="50">
        <v>39775541.170000002</v>
      </c>
      <c r="H6" s="50">
        <f>E6-F6</f>
        <v>35386183.169999987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51495937</v>
      </c>
      <c r="D8" s="50">
        <v>23253479.800000001</v>
      </c>
      <c r="E8" s="50">
        <f>C8+D8</f>
        <v>74749416.799999997</v>
      </c>
      <c r="F8" s="50">
        <v>24846672.800000001</v>
      </c>
      <c r="G8" s="50">
        <v>18322020.649999999</v>
      </c>
      <c r="H8" s="50">
        <f>E8-F8</f>
        <v>49902744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5486682</v>
      </c>
      <c r="D10" s="50">
        <v>0</v>
      </c>
      <c r="E10" s="50">
        <f>C10+D10</f>
        <v>5486682</v>
      </c>
      <c r="F10" s="50">
        <v>4200000</v>
      </c>
      <c r="G10" s="50">
        <v>4200000</v>
      </c>
      <c r="H10" s="50">
        <f>E10-F10</f>
        <v>1286682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0</v>
      </c>
      <c r="E12" s="50">
        <f>C12+D12</f>
        <v>231026</v>
      </c>
      <c r="F12" s="50">
        <v>83945.64</v>
      </c>
      <c r="G12" s="50">
        <v>83945.64</v>
      </c>
      <c r="H12" s="50">
        <f>E12-F12</f>
        <v>147080.35999999999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151489041</v>
      </c>
      <c r="D16" s="17">
        <f>SUM(D6+D8+D10+D12+D14)</f>
        <v>33726512.090000004</v>
      </c>
      <c r="E16" s="17">
        <f>SUM(E6+E8+E10+E12+E14)</f>
        <v>185215553.08999997</v>
      </c>
      <c r="F16" s="17">
        <f t="shared" ref="F16:H16" si="0">SUM(F6+F8+F10+F12+F14)</f>
        <v>98492863.560000002</v>
      </c>
      <c r="G16" s="17">
        <f t="shared" si="0"/>
        <v>62381507.460000001</v>
      </c>
      <c r="H16" s="17">
        <f t="shared" si="0"/>
        <v>86722689.529999986</v>
      </c>
    </row>
    <row r="17" spans="1:7" x14ac:dyDescent="0.2">
      <c r="A17" s="66" t="s">
        <v>163</v>
      </c>
      <c r="B17" s="66"/>
      <c r="C17" s="66"/>
      <c r="D17" s="66"/>
      <c r="E17" s="66"/>
      <c r="F17" s="66"/>
      <c r="G17" s="66"/>
    </row>
    <row r="18" spans="1:7" x14ac:dyDescent="0.2">
      <c r="A18" s="52"/>
      <c r="B18" s="52"/>
      <c r="C18" s="53"/>
      <c r="D18" s="53"/>
      <c r="E18" s="53"/>
      <c r="F18" s="53"/>
      <c r="G18" s="53"/>
    </row>
    <row r="19" spans="1:7" x14ac:dyDescent="0.2">
      <c r="A19" s="52"/>
      <c r="B19" s="52"/>
      <c r="C19" s="53"/>
      <c r="D19" s="53"/>
      <c r="E19" s="53"/>
      <c r="F19" s="53"/>
      <c r="G19" s="53"/>
    </row>
    <row r="20" spans="1:7" x14ac:dyDescent="0.2">
      <c r="A20" s="52"/>
      <c r="B20" s="52"/>
      <c r="C20" s="53"/>
      <c r="D20" s="53"/>
      <c r="E20" s="53"/>
      <c r="F20" s="53"/>
      <c r="G20" s="53"/>
    </row>
    <row r="21" spans="1:7" x14ac:dyDescent="0.2">
      <c r="A21" s="52"/>
      <c r="B21" s="52"/>
      <c r="C21" s="53"/>
      <c r="D21" s="53"/>
      <c r="E21" s="53"/>
      <c r="F21" s="53"/>
      <c r="G21" s="53"/>
    </row>
    <row r="22" spans="1:7" x14ac:dyDescent="0.2">
      <c r="A22" s="52"/>
      <c r="B22" s="52"/>
      <c r="C22" s="53"/>
      <c r="D22" s="53"/>
      <c r="E22" s="53"/>
      <c r="F22" s="53"/>
      <c r="G22" s="53"/>
    </row>
    <row r="23" spans="1:7" x14ac:dyDescent="0.2">
      <c r="A23" s="52"/>
      <c r="B23" s="52"/>
      <c r="C23" s="53"/>
      <c r="D23" s="53"/>
      <c r="E23" s="53"/>
      <c r="F23" s="53"/>
      <c r="G23" s="53"/>
    </row>
    <row r="24" spans="1:7" ht="12.75" x14ac:dyDescent="0.2">
      <c r="A24" s="54" t="s">
        <v>164</v>
      </c>
      <c r="B24" s="52"/>
      <c r="C24" s="53"/>
      <c r="D24" s="53"/>
      <c r="E24" s="54" t="s">
        <v>165</v>
      </c>
      <c r="F24" s="53"/>
      <c r="G24" s="53"/>
    </row>
    <row r="25" spans="1:7" ht="12.75" x14ac:dyDescent="0.2">
      <c r="A25" s="54" t="s">
        <v>166</v>
      </c>
      <c r="B25" s="52"/>
      <c r="C25" s="53"/>
      <c r="D25" s="53"/>
      <c r="E25" s="54" t="s">
        <v>167</v>
      </c>
      <c r="F25" s="53"/>
      <c r="G25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topLeftCell="A38" zoomScale="60" zoomScaleNormal="100" workbookViewId="0">
      <selection activeCell="A75" sqref="A75:G8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159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24148273</v>
      </c>
      <c r="D7" s="15">
        <v>0</v>
      </c>
      <c r="E7" s="15">
        <f>C7+D7</f>
        <v>24148273</v>
      </c>
      <c r="F7" s="15">
        <v>13701299.869999999</v>
      </c>
      <c r="G7" s="15">
        <v>10050797.99</v>
      </c>
      <c r="H7" s="15">
        <f>E7-F7</f>
        <v>10446973.130000001</v>
      </c>
    </row>
    <row r="8" spans="1:8" x14ac:dyDescent="0.2">
      <c r="A8" s="4" t="s">
        <v>131</v>
      </c>
      <c r="B8" s="22"/>
      <c r="C8" s="15">
        <v>6344236</v>
      </c>
      <c r="D8" s="15">
        <v>500000</v>
      </c>
      <c r="E8" s="15">
        <f t="shared" ref="E8:E13" si="0">C8+D8</f>
        <v>6844236</v>
      </c>
      <c r="F8" s="15">
        <v>6511998.71</v>
      </c>
      <c r="G8" s="15">
        <v>3022004.04</v>
      </c>
      <c r="H8" s="15">
        <f t="shared" ref="H8:H13" si="1">E8-F8</f>
        <v>332237.29000000004</v>
      </c>
    </row>
    <row r="9" spans="1:8" x14ac:dyDescent="0.2">
      <c r="A9" s="4" t="s">
        <v>132</v>
      </c>
      <c r="B9" s="22"/>
      <c r="C9" s="15">
        <v>3873532</v>
      </c>
      <c r="D9" s="15">
        <v>0</v>
      </c>
      <c r="E9" s="15">
        <f t="shared" si="0"/>
        <v>3873532</v>
      </c>
      <c r="F9" s="15">
        <v>1640674.8</v>
      </c>
      <c r="G9" s="15">
        <v>1378213.89</v>
      </c>
      <c r="H9" s="15">
        <f t="shared" si="1"/>
        <v>2232857.2000000002</v>
      </c>
    </row>
    <row r="10" spans="1:8" x14ac:dyDescent="0.2">
      <c r="A10" s="4" t="s">
        <v>133</v>
      </c>
      <c r="B10" s="22"/>
      <c r="C10" s="15">
        <v>3948744</v>
      </c>
      <c r="D10" s="15">
        <v>0</v>
      </c>
      <c r="E10" s="15">
        <f t="shared" si="0"/>
        <v>3948744</v>
      </c>
      <c r="F10" s="15">
        <v>1415252.17</v>
      </c>
      <c r="G10" s="15">
        <v>1239822.23</v>
      </c>
      <c r="H10" s="15">
        <f t="shared" si="1"/>
        <v>2533491.83</v>
      </c>
    </row>
    <row r="11" spans="1:8" x14ac:dyDescent="0.2">
      <c r="A11" s="4" t="s">
        <v>134</v>
      </c>
      <c r="B11" s="22"/>
      <c r="C11" s="15">
        <v>547496</v>
      </c>
      <c r="D11" s="15">
        <v>0</v>
      </c>
      <c r="E11" s="15">
        <f t="shared" si="0"/>
        <v>547496</v>
      </c>
      <c r="F11" s="15">
        <v>205087.14</v>
      </c>
      <c r="G11" s="15">
        <v>167446.92000000001</v>
      </c>
      <c r="H11" s="15">
        <f t="shared" si="1"/>
        <v>342408.86</v>
      </c>
    </row>
    <row r="12" spans="1:8" x14ac:dyDescent="0.2">
      <c r="A12" s="4" t="s">
        <v>135</v>
      </c>
      <c r="B12" s="22"/>
      <c r="C12" s="15">
        <v>1854602</v>
      </c>
      <c r="D12" s="15">
        <v>0</v>
      </c>
      <c r="E12" s="15">
        <f t="shared" si="0"/>
        <v>1854602</v>
      </c>
      <c r="F12" s="15">
        <v>799248.7</v>
      </c>
      <c r="G12" s="15">
        <v>717065.58</v>
      </c>
      <c r="H12" s="15">
        <f t="shared" si="1"/>
        <v>1055353.3</v>
      </c>
    </row>
    <row r="13" spans="1:8" x14ac:dyDescent="0.2">
      <c r="A13" s="4" t="s">
        <v>136</v>
      </c>
      <c r="B13" s="22"/>
      <c r="C13" s="15">
        <v>1296284</v>
      </c>
      <c r="D13" s="15">
        <v>8549093.1300000008</v>
      </c>
      <c r="E13" s="15">
        <f t="shared" si="0"/>
        <v>9845377.1300000008</v>
      </c>
      <c r="F13" s="15">
        <v>11534002.210000001</v>
      </c>
      <c r="G13" s="15">
        <v>6780441.0199999996</v>
      </c>
      <c r="H13" s="15">
        <f t="shared" si="1"/>
        <v>-1688625.08</v>
      </c>
    </row>
    <row r="14" spans="1:8" x14ac:dyDescent="0.2">
      <c r="A14" s="4" t="s">
        <v>137</v>
      </c>
      <c r="B14" s="22"/>
      <c r="C14" s="15">
        <v>1000661</v>
      </c>
      <c r="D14" s="15">
        <v>0</v>
      </c>
      <c r="E14" s="15">
        <f t="shared" ref="E14" si="2">C14+D14</f>
        <v>1000661</v>
      </c>
      <c r="F14" s="15">
        <v>421577.55</v>
      </c>
      <c r="G14" s="15">
        <v>358882.56</v>
      </c>
      <c r="H14" s="15">
        <f t="shared" ref="H14" si="3">E14-F14</f>
        <v>579083.44999999995</v>
      </c>
    </row>
    <row r="15" spans="1:8" x14ac:dyDescent="0.2">
      <c r="A15" s="4" t="s">
        <v>138</v>
      </c>
      <c r="B15" s="22"/>
      <c r="C15" s="15">
        <v>2126636</v>
      </c>
      <c r="D15" s="15">
        <v>0</v>
      </c>
      <c r="E15" s="15">
        <f t="shared" ref="E15" si="4">C15+D15</f>
        <v>2126636</v>
      </c>
      <c r="F15" s="15">
        <v>826914.04</v>
      </c>
      <c r="G15" s="15">
        <v>809468.56</v>
      </c>
      <c r="H15" s="15">
        <f t="shared" ref="H15" si="5">E15-F15</f>
        <v>1299721.96</v>
      </c>
    </row>
    <row r="16" spans="1:8" x14ac:dyDescent="0.2">
      <c r="A16" s="4" t="s">
        <v>139</v>
      </c>
      <c r="B16" s="22"/>
      <c r="C16" s="15">
        <v>371301</v>
      </c>
      <c r="D16" s="15">
        <v>0</v>
      </c>
      <c r="E16" s="15">
        <f t="shared" ref="E16" si="6">C16+D16</f>
        <v>371301</v>
      </c>
      <c r="F16" s="15">
        <v>152074.43</v>
      </c>
      <c r="G16" s="15">
        <v>151459.63</v>
      </c>
      <c r="H16" s="15">
        <f t="shared" ref="H16" si="7">E16-F16</f>
        <v>219226.57</v>
      </c>
    </row>
    <row r="17" spans="1:8" x14ac:dyDescent="0.2">
      <c r="A17" s="4" t="s">
        <v>140</v>
      </c>
      <c r="B17" s="22"/>
      <c r="C17" s="15">
        <v>4159121</v>
      </c>
      <c r="D17" s="15">
        <v>2657499.34</v>
      </c>
      <c r="E17" s="15">
        <f t="shared" ref="E17" si="8">C17+D17</f>
        <v>6816620.3399999999</v>
      </c>
      <c r="F17" s="15">
        <v>11568870.189999999</v>
      </c>
      <c r="G17" s="15">
        <v>2548209.7400000002</v>
      </c>
      <c r="H17" s="15">
        <f t="shared" ref="H17" si="9">E17-F17</f>
        <v>-4752249.8499999996</v>
      </c>
    </row>
    <row r="18" spans="1:8" x14ac:dyDescent="0.2">
      <c r="A18" s="4" t="s">
        <v>141</v>
      </c>
      <c r="B18" s="22"/>
      <c r="C18" s="15">
        <v>1925062</v>
      </c>
      <c r="D18" s="15">
        <v>0</v>
      </c>
      <c r="E18" s="15">
        <f t="shared" ref="E18" si="10">C18+D18</f>
        <v>1925062</v>
      </c>
      <c r="F18" s="15">
        <v>905702.28</v>
      </c>
      <c r="G18" s="15">
        <v>888731.89</v>
      </c>
      <c r="H18" s="15">
        <f t="shared" ref="H18" si="11">E18-F18</f>
        <v>1019359.72</v>
      </c>
    </row>
    <row r="19" spans="1:8" x14ac:dyDescent="0.2">
      <c r="A19" s="4" t="s">
        <v>142</v>
      </c>
      <c r="B19" s="22"/>
      <c r="C19" s="15">
        <v>367908</v>
      </c>
      <c r="D19" s="15">
        <v>0</v>
      </c>
      <c r="E19" s="15">
        <f t="shared" ref="E19" si="12">C19+D19</f>
        <v>367908</v>
      </c>
      <c r="F19" s="15">
        <v>162802.49</v>
      </c>
      <c r="G19" s="15">
        <v>112739.45</v>
      </c>
      <c r="H19" s="15">
        <f t="shared" ref="H19" si="13">E19-F19</f>
        <v>205105.51</v>
      </c>
    </row>
    <row r="20" spans="1:8" x14ac:dyDescent="0.2">
      <c r="A20" s="4" t="s">
        <v>143</v>
      </c>
      <c r="B20" s="22"/>
      <c r="C20" s="15">
        <v>1588486</v>
      </c>
      <c r="D20" s="15">
        <v>0</v>
      </c>
      <c r="E20" s="15">
        <f t="shared" ref="E20" si="14">C20+D20</f>
        <v>1588486</v>
      </c>
      <c r="F20" s="15">
        <v>909325.46</v>
      </c>
      <c r="G20" s="15">
        <v>352601.13</v>
      </c>
      <c r="H20" s="15">
        <f t="shared" ref="H20" si="15">E20-F20</f>
        <v>679160.54</v>
      </c>
    </row>
    <row r="21" spans="1:8" x14ac:dyDescent="0.2">
      <c r="A21" s="4" t="s">
        <v>144</v>
      </c>
      <c r="B21" s="22"/>
      <c r="C21" s="15">
        <v>11585126</v>
      </c>
      <c r="D21" s="15">
        <v>0</v>
      </c>
      <c r="E21" s="15">
        <f t="shared" ref="E21" si="16">C21+D21</f>
        <v>11585126</v>
      </c>
      <c r="F21" s="15">
        <v>4442757.95</v>
      </c>
      <c r="G21" s="15">
        <v>3197178.88</v>
      </c>
      <c r="H21" s="15">
        <f t="shared" ref="H21" si="17">E21-F21</f>
        <v>7142368.0499999998</v>
      </c>
    </row>
    <row r="22" spans="1:8" x14ac:dyDescent="0.2">
      <c r="A22" s="4" t="s">
        <v>145</v>
      </c>
      <c r="B22" s="22"/>
      <c r="C22" s="15">
        <v>1343034</v>
      </c>
      <c r="D22" s="15">
        <v>0</v>
      </c>
      <c r="E22" s="15">
        <f t="shared" ref="E22" si="18">C22+D22</f>
        <v>1343034</v>
      </c>
      <c r="F22" s="15">
        <v>561038.43000000005</v>
      </c>
      <c r="G22" s="15">
        <v>425636.65</v>
      </c>
      <c r="H22" s="15">
        <f t="shared" ref="H22" si="19">E22-F22</f>
        <v>781995.57</v>
      </c>
    </row>
    <row r="23" spans="1:8" x14ac:dyDescent="0.2">
      <c r="A23" s="4" t="s">
        <v>146</v>
      </c>
      <c r="B23" s="22"/>
      <c r="C23" s="15">
        <v>53387501</v>
      </c>
      <c r="D23" s="15">
        <v>21776896.75</v>
      </c>
      <c r="E23" s="15">
        <f t="shared" ref="E23" si="20">C23+D23</f>
        <v>75164397.75</v>
      </c>
      <c r="F23" s="15">
        <v>22719566.219999999</v>
      </c>
      <c r="G23" s="15">
        <v>18630004.420000002</v>
      </c>
      <c r="H23" s="15">
        <f t="shared" ref="H23" si="21">E23-F23</f>
        <v>52444831.530000001</v>
      </c>
    </row>
    <row r="24" spans="1:8" x14ac:dyDescent="0.2">
      <c r="A24" s="4" t="s">
        <v>147</v>
      </c>
      <c r="B24" s="22"/>
      <c r="C24" s="15">
        <v>693000</v>
      </c>
      <c r="D24" s="15">
        <v>0</v>
      </c>
      <c r="E24" s="15">
        <f t="shared" ref="E24" si="22">C24+D24</f>
        <v>693000</v>
      </c>
      <c r="F24" s="15">
        <v>634386.1</v>
      </c>
      <c r="G24" s="15">
        <v>266537.24</v>
      </c>
      <c r="H24" s="15">
        <f t="shared" ref="H24" si="23">E24-F24</f>
        <v>58613.900000000023</v>
      </c>
    </row>
    <row r="25" spans="1:8" x14ac:dyDescent="0.2">
      <c r="A25" s="4" t="s">
        <v>148</v>
      </c>
      <c r="B25" s="22"/>
      <c r="C25" s="15">
        <v>1015385</v>
      </c>
      <c r="D25" s="15">
        <v>0</v>
      </c>
      <c r="E25" s="15">
        <f t="shared" ref="E25" si="24">C25+D25</f>
        <v>1015385</v>
      </c>
      <c r="F25" s="15">
        <v>462847.27</v>
      </c>
      <c r="G25" s="15">
        <v>385613.43</v>
      </c>
      <c r="H25" s="15">
        <f t="shared" ref="H25" si="25">E25-F25</f>
        <v>552537.73</v>
      </c>
    </row>
    <row r="26" spans="1:8" x14ac:dyDescent="0.2">
      <c r="A26" s="4" t="s">
        <v>149</v>
      </c>
      <c r="B26" s="22"/>
      <c r="C26" s="15">
        <v>2758829</v>
      </c>
      <c r="D26" s="15">
        <v>0</v>
      </c>
      <c r="E26" s="15">
        <f t="shared" ref="E26" si="26">C26+D26</f>
        <v>2758829</v>
      </c>
      <c r="F26" s="15">
        <v>1816686.81</v>
      </c>
      <c r="G26" s="15">
        <v>897100.76</v>
      </c>
      <c r="H26" s="15">
        <f t="shared" ref="H26" si="27">E26-F26</f>
        <v>942142.19</v>
      </c>
    </row>
    <row r="27" spans="1:8" x14ac:dyDescent="0.2">
      <c r="A27" s="4" t="s">
        <v>150</v>
      </c>
      <c r="B27" s="22"/>
      <c r="C27" s="15">
        <v>3341441</v>
      </c>
      <c r="D27" s="15">
        <v>0</v>
      </c>
      <c r="E27" s="15">
        <f t="shared" ref="E27" si="28">C27+D27</f>
        <v>3341441</v>
      </c>
      <c r="F27" s="15">
        <v>2000268.9</v>
      </c>
      <c r="G27" s="15">
        <v>1052054.5900000001</v>
      </c>
      <c r="H27" s="15">
        <f t="shared" ref="H27" si="29">E27-F27</f>
        <v>1341172.1000000001</v>
      </c>
    </row>
    <row r="28" spans="1:8" x14ac:dyDescent="0.2">
      <c r="A28" s="4" t="s">
        <v>151</v>
      </c>
      <c r="B28" s="22"/>
      <c r="C28" s="15">
        <v>1610350</v>
      </c>
      <c r="D28" s="15">
        <v>0</v>
      </c>
      <c r="E28" s="15">
        <f t="shared" ref="E28" si="30">C28+D28</f>
        <v>1610350</v>
      </c>
      <c r="F28" s="15">
        <v>658421.27</v>
      </c>
      <c r="G28" s="15">
        <v>624909.77</v>
      </c>
      <c r="H28" s="15">
        <f t="shared" ref="H28" si="31">E28-F28</f>
        <v>951928.73</v>
      </c>
    </row>
    <row r="29" spans="1:8" x14ac:dyDescent="0.2">
      <c r="A29" s="4" t="s">
        <v>152</v>
      </c>
      <c r="B29" s="22"/>
      <c r="C29" s="15">
        <v>584127</v>
      </c>
      <c r="D29" s="15">
        <v>0</v>
      </c>
      <c r="E29" s="15">
        <f t="shared" ref="E29" si="32">C29+D29</f>
        <v>584127</v>
      </c>
      <c r="F29" s="15">
        <v>259854.49</v>
      </c>
      <c r="G29" s="15">
        <v>220476.49</v>
      </c>
      <c r="H29" s="15">
        <f t="shared" ref="H29" si="33">E29-F29</f>
        <v>324272.51</v>
      </c>
    </row>
    <row r="30" spans="1:8" x14ac:dyDescent="0.2">
      <c r="A30" s="4" t="s">
        <v>153</v>
      </c>
      <c r="B30" s="22"/>
      <c r="C30" s="15">
        <v>2755619</v>
      </c>
      <c r="D30" s="15">
        <v>0</v>
      </c>
      <c r="E30" s="15">
        <f t="shared" ref="E30" si="34">C30+D30</f>
        <v>2755619</v>
      </c>
      <c r="F30" s="15">
        <v>1251510.72</v>
      </c>
      <c r="G30" s="15">
        <v>926830.6</v>
      </c>
      <c r="H30" s="15">
        <f t="shared" ref="H30" si="35">E30-F30</f>
        <v>1504108.28</v>
      </c>
    </row>
    <row r="31" spans="1:8" x14ac:dyDescent="0.2">
      <c r="A31" s="4" t="s">
        <v>154</v>
      </c>
      <c r="B31" s="22"/>
      <c r="C31" s="15">
        <v>453311</v>
      </c>
      <c r="D31" s="15">
        <v>0</v>
      </c>
      <c r="E31" s="15">
        <f t="shared" ref="E31" si="36">C31+D31</f>
        <v>453311</v>
      </c>
      <c r="F31" s="15">
        <v>166315.37</v>
      </c>
      <c r="G31" s="15">
        <v>139000.37</v>
      </c>
      <c r="H31" s="15">
        <f t="shared" ref="H31" si="37">E31-F31</f>
        <v>286995.63</v>
      </c>
    </row>
    <row r="32" spans="1:8" x14ac:dyDescent="0.2">
      <c r="A32" s="4" t="s">
        <v>155</v>
      </c>
      <c r="B32" s="22"/>
      <c r="C32" s="15">
        <v>13447327</v>
      </c>
      <c r="D32" s="15">
        <v>0</v>
      </c>
      <c r="E32" s="15">
        <f t="shared" ref="E32" si="38">C32+D32</f>
        <v>13447327</v>
      </c>
      <c r="F32" s="15">
        <v>10514247.27</v>
      </c>
      <c r="G32" s="15">
        <v>5302769.22</v>
      </c>
      <c r="H32" s="15">
        <f t="shared" ref="H32" si="39">E32-F32</f>
        <v>2933079.7300000004</v>
      </c>
    </row>
    <row r="33" spans="1:8" x14ac:dyDescent="0.2">
      <c r="A33" s="4" t="s">
        <v>156</v>
      </c>
      <c r="B33" s="22"/>
      <c r="C33" s="15">
        <v>591279</v>
      </c>
      <c r="D33" s="15">
        <v>0</v>
      </c>
      <c r="E33" s="15">
        <f t="shared" ref="E33" si="40">C33+D33</f>
        <v>591279</v>
      </c>
      <c r="F33" s="15">
        <v>212914.39</v>
      </c>
      <c r="G33" s="15">
        <v>206052.56</v>
      </c>
      <c r="H33" s="15">
        <f t="shared" ref="H33" si="41">E33-F33</f>
        <v>378364.61</v>
      </c>
    </row>
    <row r="34" spans="1:8" x14ac:dyDescent="0.2">
      <c r="A34" s="4" t="s">
        <v>157</v>
      </c>
      <c r="B34" s="22"/>
      <c r="C34" s="15">
        <v>2218746</v>
      </c>
      <c r="D34" s="15">
        <v>208022.87</v>
      </c>
      <c r="E34" s="15">
        <f t="shared" ref="E34" si="42">C34+D34</f>
        <v>2426768.87</v>
      </c>
      <c r="F34" s="15">
        <v>1075178.31</v>
      </c>
      <c r="G34" s="15">
        <v>734115.16</v>
      </c>
      <c r="H34" s="15">
        <f t="shared" ref="H34" si="43">E34-F34</f>
        <v>1351590.56</v>
      </c>
    </row>
    <row r="35" spans="1:8" x14ac:dyDescent="0.2">
      <c r="A35" s="4" t="s">
        <v>158</v>
      </c>
      <c r="B35" s="22"/>
      <c r="C35" s="15">
        <v>2151624</v>
      </c>
      <c r="D35" s="15">
        <v>35000</v>
      </c>
      <c r="E35" s="15">
        <f t="shared" ref="E35" si="44">C35+D35</f>
        <v>2186624</v>
      </c>
      <c r="F35" s="15">
        <v>962040.02</v>
      </c>
      <c r="G35" s="15">
        <v>795342.69</v>
      </c>
      <c r="H35" s="15">
        <f t="shared" ref="H35" si="45">E35-F35</f>
        <v>1224583.98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 t="shared" ref="C38:H38" si="46">SUM(C7:C37)</f>
        <v>151489041</v>
      </c>
      <c r="D38" s="23">
        <f t="shared" si="46"/>
        <v>33726512.089999996</v>
      </c>
      <c r="E38" s="23">
        <f t="shared" si="46"/>
        <v>185215553.09</v>
      </c>
      <c r="F38" s="23">
        <f t="shared" si="46"/>
        <v>98492863.559999973</v>
      </c>
      <c r="G38" s="23">
        <f t="shared" si="46"/>
        <v>62381507.460000001</v>
      </c>
      <c r="H38" s="23">
        <f t="shared" si="46"/>
        <v>86722689.530000016</v>
      </c>
    </row>
    <row r="41" spans="1:8" ht="45" customHeight="1" x14ac:dyDescent="0.2">
      <c r="A41" s="55" t="s">
        <v>160</v>
      </c>
      <c r="B41" s="56"/>
      <c r="C41" s="56"/>
      <c r="D41" s="56"/>
      <c r="E41" s="56"/>
      <c r="F41" s="56"/>
      <c r="G41" s="56"/>
      <c r="H41" s="57"/>
    </row>
    <row r="43" spans="1:8" x14ac:dyDescent="0.2">
      <c r="A43" s="60" t="s">
        <v>54</v>
      </c>
      <c r="B43" s="61"/>
      <c r="C43" s="55" t="s">
        <v>60</v>
      </c>
      <c r="D43" s="56"/>
      <c r="E43" s="56"/>
      <c r="F43" s="56"/>
      <c r="G43" s="57"/>
      <c r="H43" s="58" t="s">
        <v>59</v>
      </c>
    </row>
    <row r="44" spans="1:8" ht="22.5" x14ac:dyDescent="0.2">
      <c r="A44" s="62"/>
      <c r="B44" s="63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9"/>
    </row>
    <row r="45" spans="1:8" x14ac:dyDescent="0.2">
      <c r="A45" s="64"/>
      <c r="B45" s="65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 t="s">
        <v>9</v>
      </c>
      <c r="B48" s="2"/>
      <c r="C48" s="34">
        <v>0</v>
      </c>
      <c r="D48" s="34">
        <v>0</v>
      </c>
      <c r="E48" s="34">
        <f t="shared" ref="E48:E50" si="47">C48+D48</f>
        <v>0</v>
      </c>
      <c r="F48" s="34">
        <v>0</v>
      </c>
      <c r="G48" s="34">
        <v>0</v>
      </c>
      <c r="H48" s="34">
        <f t="shared" ref="H48:H50" si="48">E48-F48</f>
        <v>0</v>
      </c>
    </row>
    <row r="49" spans="1:8" x14ac:dyDescent="0.2">
      <c r="A49" s="4" t="s">
        <v>10</v>
      </c>
      <c r="B49" s="2"/>
      <c r="C49" s="34">
        <v>0</v>
      </c>
      <c r="D49" s="34">
        <v>0</v>
      </c>
      <c r="E49" s="34">
        <f t="shared" si="47"/>
        <v>0</v>
      </c>
      <c r="F49" s="34">
        <v>0</v>
      </c>
      <c r="G49" s="34">
        <v>0</v>
      </c>
      <c r="H49" s="34">
        <f t="shared" si="48"/>
        <v>0</v>
      </c>
    </row>
    <row r="50" spans="1:8" x14ac:dyDescent="0.2">
      <c r="A50" s="4" t="s">
        <v>11</v>
      </c>
      <c r="B50" s="2"/>
      <c r="C50" s="34">
        <v>0</v>
      </c>
      <c r="D50" s="34">
        <v>0</v>
      </c>
      <c r="E50" s="34">
        <f t="shared" si="47"/>
        <v>0</v>
      </c>
      <c r="F50" s="34">
        <v>0</v>
      </c>
      <c r="G50" s="34">
        <v>0</v>
      </c>
      <c r="H50" s="34">
        <f t="shared" si="48"/>
        <v>0</v>
      </c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SUM(C47:C51)</f>
        <v>0</v>
      </c>
      <c r="D52" s="23">
        <f>SUM(D47:D51)</f>
        <v>0</v>
      </c>
      <c r="E52" s="23">
        <f>SUM(E47:E50)</f>
        <v>0</v>
      </c>
      <c r="F52" s="23">
        <f>SUM(F47:F50)</f>
        <v>0</v>
      </c>
      <c r="G52" s="23">
        <f>SUM(G47:G50)</f>
        <v>0</v>
      </c>
      <c r="H52" s="23">
        <f>SUM(H47:H50)</f>
        <v>0</v>
      </c>
    </row>
    <row r="55" spans="1:8" ht="45" customHeight="1" x14ac:dyDescent="0.2">
      <c r="A55" s="55" t="s">
        <v>161</v>
      </c>
      <c r="B55" s="56"/>
      <c r="C55" s="56"/>
      <c r="D55" s="56"/>
      <c r="E55" s="56"/>
      <c r="F55" s="56"/>
      <c r="G55" s="56"/>
      <c r="H55" s="57"/>
    </row>
    <row r="56" spans="1:8" x14ac:dyDescent="0.2">
      <c r="A56" s="60" t="s">
        <v>54</v>
      </c>
      <c r="B56" s="61"/>
      <c r="C56" s="55" t="s">
        <v>60</v>
      </c>
      <c r="D56" s="56"/>
      <c r="E56" s="56"/>
      <c r="F56" s="56"/>
      <c r="G56" s="57"/>
      <c r="H56" s="58" t="s">
        <v>59</v>
      </c>
    </row>
    <row r="57" spans="1:8" ht="22.5" x14ac:dyDescent="0.2">
      <c r="A57" s="62"/>
      <c r="B57" s="63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9"/>
    </row>
    <row r="58" spans="1:8" x14ac:dyDescent="0.2">
      <c r="A58" s="64"/>
      <c r="B58" s="65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x14ac:dyDescent="0.2">
      <c r="A62" s="4"/>
      <c r="B62" s="31" t="s">
        <v>12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27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15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30"/>
      <c r="B73" s="32"/>
      <c r="C73" s="35"/>
      <c r="D73" s="35"/>
      <c r="E73" s="35"/>
      <c r="F73" s="35"/>
      <c r="G73" s="35"/>
      <c r="H73" s="35"/>
    </row>
    <row r="74" spans="1:8" x14ac:dyDescent="0.2">
      <c r="A74" s="26"/>
      <c r="B74" s="47" t="s">
        <v>53</v>
      </c>
      <c r="C74" s="23">
        <f t="shared" ref="C74:H74" si="49">SUM(C60:C72)</f>
        <v>0</v>
      </c>
      <c r="D74" s="23">
        <f t="shared" si="49"/>
        <v>0</v>
      </c>
      <c r="E74" s="23">
        <f t="shared" si="49"/>
        <v>0</v>
      </c>
      <c r="F74" s="23">
        <f t="shared" si="49"/>
        <v>0</v>
      </c>
      <c r="G74" s="23">
        <f t="shared" si="49"/>
        <v>0</v>
      </c>
      <c r="H74" s="23">
        <f t="shared" si="49"/>
        <v>0</v>
      </c>
    </row>
    <row r="75" spans="1:8" x14ac:dyDescent="0.2">
      <c r="A75" s="66" t="s">
        <v>163</v>
      </c>
      <c r="B75" s="66"/>
      <c r="C75" s="66"/>
      <c r="D75" s="66"/>
      <c r="E75" s="66"/>
      <c r="F75" s="66"/>
      <c r="G75" s="66"/>
    </row>
    <row r="76" spans="1:8" x14ac:dyDescent="0.2">
      <c r="A76" s="52"/>
      <c r="B76" s="52"/>
      <c r="C76" s="53"/>
      <c r="D76" s="53"/>
      <c r="E76" s="53"/>
      <c r="F76" s="53"/>
      <c r="G76" s="53"/>
    </row>
    <row r="77" spans="1:8" x14ac:dyDescent="0.2">
      <c r="A77" s="52"/>
      <c r="B77" s="52"/>
      <c r="C77" s="53"/>
      <c r="D77" s="53"/>
      <c r="E77" s="53"/>
      <c r="F77" s="53"/>
      <c r="G77" s="53"/>
    </row>
    <row r="78" spans="1:8" x14ac:dyDescent="0.2">
      <c r="A78" s="52"/>
      <c r="B78" s="52"/>
      <c r="C78" s="53"/>
      <c r="D78" s="53"/>
      <c r="E78" s="53"/>
      <c r="F78" s="53"/>
      <c r="G78" s="53"/>
    </row>
    <row r="79" spans="1:8" x14ac:dyDescent="0.2">
      <c r="A79" s="52"/>
      <c r="B79" s="52"/>
      <c r="C79" s="53"/>
      <c r="D79" s="53"/>
      <c r="E79" s="53"/>
      <c r="F79" s="53"/>
      <c r="G79" s="53"/>
    </row>
    <row r="80" spans="1:8" x14ac:dyDescent="0.2">
      <c r="A80" s="52"/>
      <c r="B80" s="52"/>
      <c r="C80" s="53"/>
      <c r="D80" s="53"/>
      <c r="E80" s="53"/>
      <c r="F80" s="53"/>
      <c r="G80" s="53"/>
    </row>
    <row r="81" spans="1:7" x14ac:dyDescent="0.2">
      <c r="A81" s="52"/>
      <c r="B81" s="52"/>
      <c r="C81" s="53"/>
      <c r="D81" s="53"/>
      <c r="E81" s="53"/>
      <c r="F81" s="53"/>
      <c r="G81" s="53"/>
    </row>
    <row r="82" spans="1:7" ht="12.75" x14ac:dyDescent="0.2">
      <c r="A82" s="54" t="s">
        <v>164</v>
      </c>
      <c r="B82" s="52"/>
      <c r="C82" s="53"/>
      <c r="D82" s="53"/>
      <c r="E82" s="54" t="s">
        <v>165</v>
      </c>
      <c r="F82" s="53"/>
      <c r="G82" s="53"/>
    </row>
    <row r="83" spans="1:7" ht="12.75" x14ac:dyDescent="0.2">
      <c r="A83" s="54" t="s">
        <v>166</v>
      </c>
      <c r="B83" s="52"/>
      <c r="C83" s="53"/>
      <c r="D83" s="53"/>
      <c r="E83" s="54" t="s">
        <v>167</v>
      </c>
      <c r="F83" s="53"/>
      <c r="G83" s="53"/>
    </row>
  </sheetData>
  <sheetProtection formatCells="0" formatColumns="0" formatRows="0" insertRows="0" deleteRows="0" autoFilter="0"/>
  <mergeCells count="13">
    <mergeCell ref="C43:G43"/>
    <mergeCell ref="H43:H44"/>
    <mergeCell ref="A1:H1"/>
    <mergeCell ref="A3:B5"/>
    <mergeCell ref="A41:H41"/>
    <mergeCell ref="A43:B45"/>
    <mergeCell ref="C3:G3"/>
    <mergeCell ref="H3:H4"/>
    <mergeCell ref="A75:G75"/>
    <mergeCell ref="A55:H55"/>
    <mergeCell ref="A56:B58"/>
    <mergeCell ref="C56:G56"/>
    <mergeCell ref="H56:H5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rowBreaks count="1" manualBreakCount="1">
    <brk id="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view="pageBreakPreview" topLeftCell="A16" zoomScale="60" zoomScaleNormal="100" workbookViewId="0">
      <selection activeCell="A43" sqref="A43:G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162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59100035</v>
      </c>
      <c r="D6" s="15">
        <f t="shared" si="0"/>
        <v>535000</v>
      </c>
      <c r="E6" s="15">
        <f t="shared" si="0"/>
        <v>59635035</v>
      </c>
      <c r="F6" s="15">
        <f t="shared" si="0"/>
        <v>31750051.739999998</v>
      </c>
      <c r="G6" s="15">
        <f t="shared" si="0"/>
        <v>21983317.509999998</v>
      </c>
      <c r="H6" s="15">
        <f t="shared" si="0"/>
        <v>27884983.260000002</v>
      </c>
    </row>
    <row r="7" spans="1:8" x14ac:dyDescent="0.2">
      <c r="A7" s="38"/>
      <c r="B7" s="42" t="s">
        <v>42</v>
      </c>
      <c r="C7" s="15">
        <v>2126636</v>
      </c>
      <c r="D7" s="15">
        <v>35000</v>
      </c>
      <c r="E7" s="15">
        <f>C7+D7</f>
        <v>2161636</v>
      </c>
      <c r="F7" s="15">
        <v>826914.04</v>
      </c>
      <c r="G7" s="15">
        <v>809468.56</v>
      </c>
      <c r="H7" s="15">
        <f>E7-F7</f>
        <v>1334721.96</v>
      </c>
    </row>
    <row r="8" spans="1:8" x14ac:dyDescent="0.2">
      <c r="A8" s="38"/>
      <c r="B8" s="42" t="s">
        <v>17</v>
      </c>
      <c r="C8" s="15">
        <v>371301</v>
      </c>
      <c r="D8" s="15">
        <v>0</v>
      </c>
      <c r="E8" s="15">
        <f t="shared" ref="E8:E14" si="1">C8+D8</f>
        <v>371301</v>
      </c>
      <c r="F8" s="15">
        <v>152074.43</v>
      </c>
      <c r="G8" s="15">
        <v>151459.63</v>
      </c>
      <c r="H8" s="15">
        <f t="shared" ref="H8:H14" si="2">E8-F8</f>
        <v>219226.57</v>
      </c>
    </row>
    <row r="9" spans="1:8" x14ac:dyDescent="0.2">
      <c r="A9" s="38"/>
      <c r="B9" s="42" t="s">
        <v>43</v>
      </c>
      <c r="C9" s="15">
        <v>35914198</v>
      </c>
      <c r="D9" s="15">
        <v>500000</v>
      </c>
      <c r="E9" s="15">
        <f t="shared" si="1"/>
        <v>36414198</v>
      </c>
      <c r="F9" s="15">
        <v>22480638.07</v>
      </c>
      <c r="G9" s="15">
        <v>14977345.4</v>
      </c>
      <c r="H9" s="15">
        <f t="shared" si="2"/>
        <v>13933559.93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5803346</v>
      </c>
      <c r="D11" s="15">
        <v>0</v>
      </c>
      <c r="E11" s="15">
        <f t="shared" si="1"/>
        <v>5803346</v>
      </c>
      <c r="F11" s="15">
        <v>2214500.87</v>
      </c>
      <c r="G11" s="15">
        <v>1956887.81</v>
      </c>
      <c r="H11" s="15">
        <f t="shared" si="2"/>
        <v>3588845.13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12928160</v>
      </c>
      <c r="D13" s="15">
        <v>0</v>
      </c>
      <c r="E13" s="15">
        <f t="shared" si="1"/>
        <v>12928160</v>
      </c>
      <c r="F13" s="15">
        <v>5003796.38</v>
      </c>
      <c r="G13" s="15">
        <v>3622815.53</v>
      </c>
      <c r="H13" s="15">
        <f t="shared" si="2"/>
        <v>7924363.6200000001</v>
      </c>
    </row>
    <row r="14" spans="1:8" x14ac:dyDescent="0.2">
      <c r="A14" s="38"/>
      <c r="B14" s="42" t="s">
        <v>19</v>
      </c>
      <c r="C14" s="15">
        <v>1956394</v>
      </c>
      <c r="D14" s="15">
        <v>0</v>
      </c>
      <c r="E14" s="15">
        <f t="shared" si="1"/>
        <v>1956394</v>
      </c>
      <c r="F14" s="15">
        <v>1072127.95</v>
      </c>
      <c r="G14" s="15">
        <v>465340.58</v>
      </c>
      <c r="H14" s="15">
        <f t="shared" si="2"/>
        <v>884266.05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90463944</v>
      </c>
      <c r="D16" s="15">
        <f t="shared" si="3"/>
        <v>33226512.09</v>
      </c>
      <c r="E16" s="15">
        <f t="shared" si="3"/>
        <v>123690456.09</v>
      </c>
      <c r="F16" s="15">
        <f t="shared" si="3"/>
        <v>65837109.539999999</v>
      </c>
      <c r="G16" s="15">
        <f t="shared" si="3"/>
        <v>39509458.060000002</v>
      </c>
      <c r="H16" s="15">
        <f t="shared" si="3"/>
        <v>57853346.549999997</v>
      </c>
    </row>
    <row r="17" spans="1:8" x14ac:dyDescent="0.2">
      <c r="A17" s="38"/>
      <c r="B17" s="42" t="s">
        <v>45</v>
      </c>
      <c r="C17" s="15">
        <v>591279</v>
      </c>
      <c r="D17" s="15">
        <v>0</v>
      </c>
      <c r="E17" s="15">
        <f>C17+D17</f>
        <v>591279</v>
      </c>
      <c r="F17" s="15">
        <v>212914.39</v>
      </c>
      <c r="G17" s="15">
        <v>206052.56</v>
      </c>
      <c r="H17" s="15">
        <f t="shared" ref="H17:H23" si="4">E17-F17</f>
        <v>378364.61</v>
      </c>
    </row>
    <row r="18" spans="1:8" x14ac:dyDescent="0.2">
      <c r="A18" s="38"/>
      <c r="B18" s="42" t="s">
        <v>28</v>
      </c>
      <c r="C18" s="15">
        <v>84486910</v>
      </c>
      <c r="D18" s="15">
        <v>32983489.219999999</v>
      </c>
      <c r="E18" s="15">
        <f t="shared" ref="E18:E23" si="5">C18+D18</f>
        <v>117470399.22</v>
      </c>
      <c r="F18" s="15">
        <v>63124129.549999997</v>
      </c>
      <c r="G18" s="15">
        <v>37388334.219999999</v>
      </c>
      <c r="H18" s="15">
        <f t="shared" si="4"/>
        <v>54346269.670000002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4370370</v>
      </c>
      <c r="D20" s="15">
        <v>243022.87</v>
      </c>
      <c r="E20" s="15">
        <f t="shared" si="5"/>
        <v>4613392.87</v>
      </c>
      <c r="F20" s="15">
        <v>2037218.33</v>
      </c>
      <c r="G20" s="15">
        <v>1529457.85</v>
      </c>
      <c r="H20" s="15">
        <f t="shared" si="4"/>
        <v>2576174.54</v>
      </c>
    </row>
    <row r="21" spans="1:8" x14ac:dyDescent="0.2">
      <c r="A21" s="38"/>
      <c r="B21" s="42" t="s">
        <v>47</v>
      </c>
      <c r="C21" s="15">
        <v>1015385</v>
      </c>
      <c r="D21" s="15">
        <v>0</v>
      </c>
      <c r="E21" s="15">
        <f t="shared" si="5"/>
        <v>1015385</v>
      </c>
      <c r="F21" s="15">
        <v>462847.27</v>
      </c>
      <c r="G21" s="15">
        <v>385613.43</v>
      </c>
      <c r="H21" s="15">
        <f t="shared" si="4"/>
        <v>552537.73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1925062</v>
      </c>
      <c r="D25" s="15">
        <f t="shared" si="6"/>
        <v>0</v>
      </c>
      <c r="E25" s="15">
        <f t="shared" si="6"/>
        <v>1925062</v>
      </c>
      <c r="F25" s="15">
        <f t="shared" si="6"/>
        <v>905702.28</v>
      </c>
      <c r="G25" s="15">
        <f t="shared" si="6"/>
        <v>888731.89</v>
      </c>
      <c r="H25" s="15">
        <f t="shared" si="6"/>
        <v>1019359.72</v>
      </c>
    </row>
    <row r="26" spans="1:8" x14ac:dyDescent="0.2">
      <c r="A26" s="38"/>
      <c r="B26" s="42" t="s">
        <v>29</v>
      </c>
      <c r="C26" s="15">
        <v>1925062</v>
      </c>
      <c r="D26" s="15">
        <v>0</v>
      </c>
      <c r="E26" s="15">
        <f>C26+D26</f>
        <v>1925062</v>
      </c>
      <c r="F26" s="15">
        <v>905702.28</v>
      </c>
      <c r="G26" s="15">
        <v>888731.89</v>
      </c>
      <c r="H26" s="15">
        <f t="shared" ref="H26:H34" si="7">E26-F26</f>
        <v>1019359.72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151489041</v>
      </c>
      <c r="D42" s="23">
        <f t="shared" si="12"/>
        <v>33761512.090000004</v>
      </c>
      <c r="E42" s="23">
        <f t="shared" si="12"/>
        <v>185250553.09</v>
      </c>
      <c r="F42" s="23">
        <f t="shared" si="12"/>
        <v>98492863.560000002</v>
      </c>
      <c r="G42" s="23">
        <f t="shared" si="12"/>
        <v>62381507.460000001</v>
      </c>
      <c r="H42" s="23">
        <f t="shared" si="12"/>
        <v>86757689.530000001</v>
      </c>
    </row>
    <row r="43" spans="1:8" x14ac:dyDescent="0.2">
      <c r="A43" s="66" t="s">
        <v>163</v>
      </c>
      <c r="B43" s="66"/>
      <c r="C43" s="66"/>
      <c r="D43" s="66"/>
      <c r="E43" s="66"/>
      <c r="F43" s="66"/>
      <c r="G43" s="66"/>
      <c r="H43" s="37"/>
    </row>
    <row r="44" spans="1:8" x14ac:dyDescent="0.2">
      <c r="A44" s="52"/>
      <c r="B44" s="52"/>
      <c r="C44" s="53"/>
      <c r="D44" s="53"/>
      <c r="E44" s="53"/>
      <c r="F44" s="53"/>
      <c r="G44" s="53"/>
      <c r="H44" s="37"/>
    </row>
    <row r="45" spans="1:8" x14ac:dyDescent="0.2">
      <c r="A45" s="52"/>
      <c r="B45" s="52"/>
      <c r="C45" s="53"/>
      <c r="D45" s="53"/>
      <c r="E45" s="53"/>
      <c r="F45" s="53"/>
      <c r="G45" s="53"/>
      <c r="H45" s="37"/>
    </row>
    <row r="46" spans="1:8" x14ac:dyDescent="0.2">
      <c r="A46" s="52"/>
      <c r="B46" s="52"/>
      <c r="C46" s="53"/>
      <c r="D46" s="53"/>
      <c r="E46" s="53"/>
      <c r="F46" s="53"/>
      <c r="G46" s="53"/>
    </row>
    <row r="47" spans="1:8" x14ac:dyDescent="0.2">
      <c r="A47" s="52"/>
      <c r="B47" s="52"/>
      <c r="C47" s="53"/>
      <c r="D47" s="53"/>
      <c r="E47" s="53"/>
      <c r="F47" s="53"/>
      <c r="G47" s="53"/>
    </row>
    <row r="48" spans="1:8" x14ac:dyDescent="0.2">
      <c r="A48" s="52"/>
      <c r="B48" s="52"/>
      <c r="C48" s="53"/>
      <c r="D48" s="53"/>
      <c r="E48" s="53"/>
      <c r="F48" s="53"/>
      <c r="G48" s="53"/>
    </row>
    <row r="49" spans="1:7" x14ac:dyDescent="0.2">
      <c r="A49" s="52"/>
      <c r="B49" s="52"/>
      <c r="C49" s="53"/>
      <c r="D49" s="53"/>
      <c r="E49" s="53"/>
      <c r="F49" s="53"/>
      <c r="G49" s="53"/>
    </row>
    <row r="50" spans="1:7" ht="12.75" x14ac:dyDescent="0.2">
      <c r="A50" s="54" t="s">
        <v>164</v>
      </c>
      <c r="B50" s="52"/>
      <c r="C50" s="53"/>
      <c r="D50" s="53"/>
      <c r="E50" s="54" t="s">
        <v>165</v>
      </c>
      <c r="F50" s="53"/>
      <c r="G50" s="53"/>
    </row>
    <row r="51" spans="1:7" ht="12.75" x14ac:dyDescent="0.2">
      <c r="A51" s="54" t="s">
        <v>166</v>
      </c>
      <c r="B51" s="52"/>
      <c r="C51" s="53"/>
      <c r="D51" s="53"/>
      <c r="E51" s="54" t="s">
        <v>167</v>
      </c>
      <c r="F51" s="53"/>
      <c r="G51" s="53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G4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2018-10-01T18:27:37Z</cp:lastPrinted>
  <dcterms:created xsi:type="dcterms:W3CDTF">2014-02-10T03:37:14Z</dcterms:created>
  <dcterms:modified xsi:type="dcterms:W3CDTF">2018-10-01T19:58:02Z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